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4355" windowHeight="7245"/>
  </bookViews>
  <sheets>
    <sheet name="List1 (3)" sheetId="1" r:id="rId1"/>
  </sheets>
  <calcPr calcId="145621"/>
</workbook>
</file>

<file path=xl/calcChain.xml><?xml version="1.0" encoding="utf-8"?>
<calcChain xmlns="http://schemas.openxmlformats.org/spreadsheetml/2006/main">
  <c r="I101" i="1" l="1"/>
  <c r="J101" i="1" s="1"/>
  <c r="G101" i="1"/>
  <c r="J100" i="1"/>
  <c r="J99" i="1"/>
  <c r="J97" i="1"/>
  <c r="J96" i="1"/>
  <c r="J95" i="1"/>
  <c r="J94" i="1"/>
  <c r="J93" i="1"/>
  <c r="J92" i="1"/>
  <c r="J91" i="1"/>
  <c r="J90" i="1"/>
  <c r="J89" i="1"/>
  <c r="J88" i="1"/>
  <c r="J86" i="1"/>
  <c r="J85" i="1"/>
  <c r="J84" i="1"/>
  <c r="J83" i="1"/>
  <c r="J82" i="1"/>
  <c r="J81" i="1"/>
  <c r="J80" i="1"/>
  <c r="J79" i="1"/>
  <c r="J76" i="1"/>
  <c r="J75" i="1"/>
  <c r="J74" i="1"/>
  <c r="J73" i="1"/>
  <c r="J72" i="1"/>
  <c r="J71" i="1"/>
  <c r="J69" i="1"/>
  <c r="J67" i="1"/>
  <c r="J66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7" i="1"/>
  <c r="J46" i="1"/>
  <c r="G41" i="1"/>
  <c r="J39" i="1"/>
  <c r="J35" i="1"/>
  <c r="I33" i="1"/>
  <c r="J33" i="1" s="1"/>
  <c r="G33" i="1"/>
  <c r="J31" i="1"/>
  <c r="J29" i="1"/>
  <c r="J27" i="1"/>
  <c r="J25" i="1"/>
  <c r="J24" i="1"/>
  <c r="J22" i="1"/>
  <c r="J18" i="1"/>
  <c r="J17" i="1"/>
  <c r="J16" i="1"/>
  <c r="J15" i="1"/>
  <c r="J14" i="1"/>
  <c r="J13" i="1"/>
  <c r="J12" i="1"/>
  <c r="I11" i="1"/>
  <c r="I41" i="1" s="1"/>
  <c r="G11" i="1"/>
  <c r="I102" i="1" l="1"/>
  <c r="J41" i="1"/>
  <c r="I9" i="1"/>
  <c r="J9" i="1" s="1"/>
  <c r="J11" i="1"/>
</calcChain>
</file>

<file path=xl/sharedStrings.xml><?xml version="1.0" encoding="utf-8"?>
<sst xmlns="http://schemas.openxmlformats.org/spreadsheetml/2006/main" count="97" uniqueCount="94">
  <si>
    <t>FINANCIJSKo izvješće  ZA 2014. GODINU</t>
  </si>
  <si>
    <t xml:space="preserve">DV"HLOJKICA" </t>
  </si>
  <si>
    <t>kto</t>
  </si>
  <si>
    <t>PRIHODI</t>
  </si>
  <si>
    <t>PLAN</t>
  </si>
  <si>
    <t>OSTVARENO</t>
  </si>
  <si>
    <t>SVEUKUPNI PRIHODI</t>
  </si>
  <si>
    <t>PRIHODI IZ PRORAČUNA GRADA</t>
  </si>
  <si>
    <t>1. UKUPNO ZA PLAĆE ZAPOSLENIH, OD TOGA</t>
  </si>
  <si>
    <t>a) BRUTO PLAĆE ZAPOSLENIH</t>
  </si>
  <si>
    <t>b) DOPRINOS ZA ZDRAVSTVENO OSIGURANJE</t>
  </si>
  <si>
    <t>c) DOPRINOS ZA ZAPOŠLJAVANJE</t>
  </si>
  <si>
    <t>d) PRIJEVOZ NA POSAO I S POSLA</t>
  </si>
  <si>
    <t>e) JUBILARNE NAGRADE- OPOREZIVE</t>
  </si>
  <si>
    <t>f) OTPREMNINA</t>
  </si>
  <si>
    <t>g) OSTALE TEKUĆE DONACIJE (Mala škola.</t>
  </si>
  <si>
    <t>Romi, djeca s posebnim potrebama)</t>
  </si>
  <si>
    <t>2. UKUPNO ZA FINANC.MAT.RASHODA, OD TOGA</t>
  </si>
  <si>
    <t>a) OSTALE SLIČNE NAKNADE ZA RAD</t>
  </si>
  <si>
    <t>b) JUBILARNE NAGRADE- NEOPOREZIVE</t>
  </si>
  <si>
    <t>c) DAROVI</t>
  </si>
  <si>
    <t>d) DODATNI PROGRAMI (maškare,časopis,olimpijada</t>
  </si>
  <si>
    <t>eko školaroditeljstvo,)</t>
  </si>
  <si>
    <t>h) investicijsko održavanje objekta i opreme</t>
  </si>
  <si>
    <t>i) tečajevi i stručni ispiti</t>
  </si>
  <si>
    <t>j9 NAKNADA ZA BOLEST, INVALIDNOST I SMRTNI SLUČAJ</t>
  </si>
  <si>
    <t>3 SOCIJALNI PROGRAM GRADA</t>
  </si>
  <si>
    <t xml:space="preserve">4 PRIHODI OD PGŽ - dodatni programi </t>
  </si>
  <si>
    <t>ukupno 2+3+4</t>
  </si>
  <si>
    <t>5. PRIHODI OD VLASTITE DJELATNOSTI</t>
  </si>
  <si>
    <t>6. PRIHODI OD REFUNDACUJA ZA BOLOVANJE</t>
  </si>
  <si>
    <t>7. KAMATE NA DEPOZITU PO VIĐENJU</t>
  </si>
  <si>
    <t>8. TEKUĆE DONACIJE</t>
  </si>
  <si>
    <t>9. Grad Delnice sufinanciranje PARTICIPACIJE</t>
  </si>
  <si>
    <t>10. Sredstva od HZZ-a za volonterke</t>
  </si>
  <si>
    <t>UKUPNO:</t>
  </si>
  <si>
    <t>RASHODI</t>
  </si>
  <si>
    <t>Plaće za zaposlene bruto</t>
  </si>
  <si>
    <t>Nagrade</t>
  </si>
  <si>
    <t>Otpremnina</t>
  </si>
  <si>
    <t>Darovi</t>
  </si>
  <si>
    <t>Naknade za bolest,invalidnost i smrtni slučaj</t>
  </si>
  <si>
    <t>Doprinos za obvezno zdravstveno osiguranje</t>
  </si>
  <si>
    <t>Doprinos za zapošljavanje</t>
  </si>
  <si>
    <t>Dnevnice za službena putovanja u zemlji</t>
  </si>
  <si>
    <t>ostali rashodi za sl. putovanja</t>
  </si>
  <si>
    <t>Naknade za prijevoz na službenom putu u zemlji</t>
  </si>
  <si>
    <t>Naknade za prijevoz na posao i s posla</t>
  </si>
  <si>
    <t>Seminari, savjetovanja, simpoziji</t>
  </si>
  <si>
    <t>Tečajevi i stručni ispiti</t>
  </si>
  <si>
    <t>Uredski materijal</t>
  </si>
  <si>
    <t>Literatura-časopisi, glasila, publikacije,knjige…</t>
  </si>
  <si>
    <t>Materijal i sredstva za čišćenje i održavanje</t>
  </si>
  <si>
    <t>Službena radna i zaštitna odjeća i obuća</t>
  </si>
  <si>
    <t>Materijal za higijenske potrebe i njegu</t>
  </si>
  <si>
    <t>Materijal za potrebe redovnog poslovanja</t>
  </si>
  <si>
    <t>Pomoćni materijal</t>
  </si>
  <si>
    <t>Namirnice</t>
  </si>
  <si>
    <t>Električna energija</t>
  </si>
  <si>
    <t>Motorni benzin</t>
  </si>
  <si>
    <t>energija pelete</t>
  </si>
  <si>
    <t>Ostali materijal za proizvodnu energ.-lož ulje</t>
  </si>
  <si>
    <t>Materijal i djelovi za tekuće inv.održ. objekta</t>
  </si>
  <si>
    <t>Materijal i djeloviza tek.inv.održ.postr.i opreme</t>
  </si>
  <si>
    <t>Sitni inventar</t>
  </si>
  <si>
    <t>Usluge telefona i telefaksa</t>
  </si>
  <si>
    <t>Poštarina-pisma, tiskanice i sl.</t>
  </si>
  <si>
    <t>Usluge za komunikaciju i prijevoz</t>
  </si>
  <si>
    <t>El. Medij-održavanje int. Str.</t>
  </si>
  <si>
    <t>Tisak i kopiranje, uvezivanje</t>
  </si>
  <si>
    <t>Ostale usluge promidžbe i informiranja</t>
  </si>
  <si>
    <t>Opskrba vodom</t>
  </si>
  <si>
    <t>Iznošenje i odvoz smeća</t>
  </si>
  <si>
    <t>Deratizacija i dezinsekcija</t>
  </si>
  <si>
    <t>Dimnjačarske USLUGE</t>
  </si>
  <si>
    <t>Obvezni i preventivni zdravstveni pregled radnika</t>
  </si>
  <si>
    <t>Laboratorijske usluge</t>
  </si>
  <si>
    <t>Ostale slične naknade za rad - ugovori</t>
  </si>
  <si>
    <t>usluge  odvjetnika</t>
  </si>
  <si>
    <t>Knjigovodstvene usluge</t>
  </si>
  <si>
    <t>Ostale računalne usluge</t>
  </si>
  <si>
    <t>Film i izrada fotografija</t>
  </si>
  <si>
    <t>Uređenje prostora</t>
  </si>
  <si>
    <t>Usluge izleta</t>
  </si>
  <si>
    <t>Ostale nespomenute usluge</t>
  </si>
  <si>
    <t>Premija osiguranja imovine i zaposlenih</t>
  </si>
  <si>
    <t>Reprezentacija</t>
  </si>
  <si>
    <t>Usluge platnog prometa</t>
  </si>
  <si>
    <t>amortizacija</t>
  </si>
  <si>
    <t>Zatezne kamate za poreze</t>
  </si>
  <si>
    <t>Ostale tekuće donacije</t>
  </si>
  <si>
    <t>Dodatni programi</t>
  </si>
  <si>
    <t>sveukupni rashodi</t>
  </si>
  <si>
    <t>financijski rezultat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</si>
</sst>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2" fontId="1" fillId="0" borderId="0" xfId="0" applyNumberFormat="1" applyFont="1"/>
    <xf numFmtId="4" fontId="2" fillId="0" borderId="0" xfId="0" applyNumberFormat="1" applyFont="1"/>
    <xf numFmtId="4" fontId="2" fillId="0" borderId="1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0" fillId="0" borderId="0" xfId="0" applyFont="1"/>
    <xf numFmtId="4" fontId="0" fillId="0" borderId="0" xfId="0" applyNumberFormat="1" applyFont="1"/>
    <xf numFmtId="4" fontId="3" fillId="0" borderId="0" xfId="0" applyNumberFormat="1" applyFont="1"/>
    <xf numFmtId="4" fontId="2" fillId="0" borderId="0" xfId="0" applyNumberFormat="1" applyFont="1" applyBorder="1" applyAlignment="1">
      <alignment horizontal="right" vertical="center" wrapText="1"/>
    </xf>
    <xf numFmtId="4" fontId="2" fillId="0" borderId="0" xfId="0" applyNumberFormat="1" applyFont="1" applyBorder="1"/>
    <xf numFmtId="4" fontId="4" fillId="0" borderId="0" xfId="0" applyNumberFormat="1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topLeftCell="A90" workbookViewId="0">
      <selection activeCell="G61" sqref="G61:G78"/>
    </sheetView>
  </sheetViews>
  <sheetFormatPr defaultRowHeight="15" x14ac:dyDescent="0.25"/>
  <cols>
    <col min="7" max="7" width="14.42578125" customWidth="1"/>
    <col min="9" max="9" width="11.7109375" bestFit="1" customWidth="1"/>
  </cols>
  <sheetData>
    <row r="1" spans="1:10" x14ac:dyDescent="0.25">
      <c r="A1" t="s">
        <v>0</v>
      </c>
    </row>
    <row r="2" spans="1:10" x14ac:dyDescent="0.25">
      <c r="A2" s="1"/>
    </row>
    <row r="3" spans="1:10" x14ac:dyDescent="0.25">
      <c r="A3" t="s">
        <v>1</v>
      </c>
    </row>
    <row r="5" spans="1:10" s="2" customFormat="1" x14ac:dyDescent="0.25">
      <c r="A5" s="2" t="s">
        <v>2</v>
      </c>
      <c r="C5" s="2" t="s">
        <v>3</v>
      </c>
      <c r="G5" s="2" t="s">
        <v>3</v>
      </c>
    </row>
    <row r="7" spans="1:10" x14ac:dyDescent="0.25">
      <c r="G7" t="s">
        <v>4</v>
      </c>
      <c r="I7" t="s">
        <v>5</v>
      </c>
    </row>
    <row r="8" spans="1:10" x14ac:dyDescent="0.25">
      <c r="B8" t="s">
        <v>6</v>
      </c>
      <c r="G8" s="3"/>
    </row>
    <row r="9" spans="1:10" x14ac:dyDescent="0.25">
      <c r="B9" s="2" t="s">
        <v>7</v>
      </c>
      <c r="C9" s="2"/>
      <c r="D9" s="2"/>
      <c r="E9" s="2"/>
      <c r="F9" s="2"/>
      <c r="G9" s="4">
        <v>2212300</v>
      </c>
      <c r="H9" s="2"/>
      <c r="I9" s="4">
        <f>I11+I22+I23+I24</f>
        <v>1733355.0899999999</v>
      </c>
      <c r="J9" s="5">
        <f>I9/G9*100</f>
        <v>78.350815440943805</v>
      </c>
    </row>
    <row r="10" spans="1:10" x14ac:dyDescent="0.25">
      <c r="J10" s="5"/>
    </row>
    <row r="11" spans="1:10" s="2" customFormat="1" x14ac:dyDescent="0.25">
      <c r="B11" s="2" t="s">
        <v>8</v>
      </c>
      <c r="G11" s="4">
        <f>SUM(G12:G18)</f>
        <v>2032000</v>
      </c>
      <c r="I11" s="4">
        <f>SUM(I12:I17)</f>
        <v>1634317.0599999998</v>
      </c>
      <c r="J11" s="5">
        <f t="shared" ref="J11:J76" si="0">I11/G11*100</f>
        <v>80.428989173228331</v>
      </c>
    </row>
    <row r="12" spans="1:10" ht="16.5" thickBot="1" x14ac:dyDescent="0.3">
      <c r="B12" t="s">
        <v>9</v>
      </c>
      <c r="G12" s="6">
        <v>1664000</v>
      </c>
      <c r="I12" s="3">
        <v>1369293.14</v>
      </c>
      <c r="J12" s="5">
        <f t="shared" si="0"/>
        <v>82.289251201923079</v>
      </c>
    </row>
    <row r="13" spans="1:10" ht="16.5" thickBot="1" x14ac:dyDescent="0.3">
      <c r="B13" t="s">
        <v>10</v>
      </c>
      <c r="G13" s="7">
        <v>217000</v>
      </c>
      <c r="I13" s="3">
        <v>204426.62</v>
      </c>
      <c r="J13" s="5">
        <f t="shared" si="0"/>
        <v>94.20581566820276</v>
      </c>
    </row>
    <row r="14" spans="1:10" ht="16.5" thickBot="1" x14ac:dyDescent="0.3">
      <c r="B14" t="s">
        <v>11</v>
      </c>
      <c r="G14" s="8">
        <v>28000</v>
      </c>
      <c r="I14" s="3">
        <v>23458.3</v>
      </c>
      <c r="J14" s="5">
        <f t="shared" si="0"/>
        <v>83.779642857142861</v>
      </c>
    </row>
    <row r="15" spans="1:10" ht="15.75" x14ac:dyDescent="0.25">
      <c r="B15" t="s">
        <v>12</v>
      </c>
      <c r="G15" s="6">
        <v>15000</v>
      </c>
      <c r="I15" s="3">
        <v>3139</v>
      </c>
      <c r="J15" s="5">
        <f t="shared" si="0"/>
        <v>20.926666666666666</v>
      </c>
    </row>
    <row r="16" spans="1:10" ht="15.75" x14ac:dyDescent="0.25">
      <c r="B16" t="s">
        <v>13</v>
      </c>
      <c r="G16" s="6">
        <v>80000</v>
      </c>
      <c r="I16" s="3">
        <v>34000</v>
      </c>
      <c r="J16" s="5">
        <f t="shared" si="0"/>
        <v>42.5</v>
      </c>
    </row>
    <row r="17" spans="2:10" ht="15.75" x14ac:dyDescent="0.25">
      <c r="B17" t="s">
        <v>14</v>
      </c>
      <c r="C17" s="9"/>
      <c r="D17" s="9"/>
      <c r="E17" s="9"/>
      <c r="F17" s="9"/>
      <c r="G17" s="6">
        <v>26000</v>
      </c>
      <c r="I17" s="3"/>
      <c r="J17" s="5">
        <f t="shared" si="0"/>
        <v>0</v>
      </c>
    </row>
    <row r="18" spans="2:10" ht="15.75" x14ac:dyDescent="0.25">
      <c r="B18" t="s">
        <v>15</v>
      </c>
      <c r="C18" s="9"/>
      <c r="D18" s="9"/>
      <c r="E18" s="9"/>
      <c r="F18" s="9"/>
      <c r="G18" s="6">
        <v>2000</v>
      </c>
      <c r="I18" s="3">
        <v>2000</v>
      </c>
      <c r="J18" s="5">
        <f t="shared" si="0"/>
        <v>100</v>
      </c>
    </row>
    <row r="19" spans="2:10" x14ac:dyDescent="0.25">
      <c r="B19" t="s">
        <v>16</v>
      </c>
      <c r="C19" s="9"/>
      <c r="D19" s="9"/>
      <c r="E19" s="9"/>
      <c r="F19" s="9"/>
      <c r="G19" s="10"/>
      <c r="I19" s="3"/>
      <c r="J19" s="5"/>
    </row>
    <row r="20" spans="2:10" x14ac:dyDescent="0.25">
      <c r="C20" s="9"/>
      <c r="D20" s="9"/>
      <c r="E20" s="9"/>
      <c r="F20" s="9"/>
      <c r="G20" s="10"/>
      <c r="I20" s="3"/>
      <c r="J20" s="5"/>
    </row>
    <row r="21" spans="2:10" s="2" customFormat="1" x14ac:dyDescent="0.25">
      <c r="B21" s="2" t="s">
        <v>17</v>
      </c>
      <c r="J21" s="5"/>
    </row>
    <row r="22" spans="2:10" ht="15.75" x14ac:dyDescent="0.25">
      <c r="B22" t="s">
        <v>18</v>
      </c>
      <c r="G22" s="6">
        <v>35000</v>
      </c>
      <c r="I22" s="3">
        <v>41238.03</v>
      </c>
      <c r="J22" s="5">
        <f t="shared" si="0"/>
        <v>117.82294285714285</v>
      </c>
    </row>
    <row r="23" spans="2:10" x14ac:dyDescent="0.25">
      <c r="B23" t="s">
        <v>19</v>
      </c>
      <c r="G23" s="3"/>
      <c r="I23" s="3">
        <v>4000</v>
      </c>
      <c r="J23" s="5"/>
    </row>
    <row r="24" spans="2:10" ht="15.75" x14ac:dyDescent="0.25">
      <c r="B24" t="s">
        <v>20</v>
      </c>
      <c r="G24" s="6">
        <v>59300</v>
      </c>
      <c r="I24" s="3">
        <v>53800</v>
      </c>
      <c r="J24" s="5">
        <f t="shared" si="0"/>
        <v>90.725126475548052</v>
      </c>
    </row>
    <row r="25" spans="2:10" s="2" customFormat="1" ht="15.75" x14ac:dyDescent="0.25">
      <c r="B25" s="2" t="s">
        <v>21</v>
      </c>
      <c r="G25" s="11">
        <v>36000</v>
      </c>
      <c r="I25" s="4">
        <v>14669.9</v>
      </c>
      <c r="J25" s="5">
        <f t="shared" si="0"/>
        <v>40.749722222222225</v>
      </c>
    </row>
    <row r="26" spans="2:10" s="2" customFormat="1" x14ac:dyDescent="0.25">
      <c r="B26" s="2" t="s">
        <v>22</v>
      </c>
      <c r="I26" s="4"/>
      <c r="J26" s="5"/>
    </row>
    <row r="27" spans="2:10" ht="15.75" x14ac:dyDescent="0.25">
      <c r="B27" s="2" t="s">
        <v>23</v>
      </c>
      <c r="G27" s="6">
        <v>40000</v>
      </c>
      <c r="I27" s="3">
        <v>16733.88</v>
      </c>
      <c r="J27" s="5">
        <f t="shared" si="0"/>
        <v>41.834700000000005</v>
      </c>
    </row>
    <row r="28" spans="2:10" x14ac:dyDescent="0.25">
      <c r="B28" s="2" t="s">
        <v>24</v>
      </c>
      <c r="G28" s="3"/>
      <c r="I28" s="3"/>
      <c r="J28" s="5"/>
    </row>
    <row r="29" spans="2:10" ht="15.75" x14ac:dyDescent="0.25">
      <c r="B29" s="2" t="s">
        <v>25</v>
      </c>
      <c r="G29" s="6">
        <v>10000</v>
      </c>
      <c r="I29" s="3">
        <v>8000</v>
      </c>
      <c r="J29" s="5">
        <f>I29/G29*100</f>
        <v>80</v>
      </c>
    </row>
    <row r="30" spans="2:10" x14ac:dyDescent="0.25">
      <c r="B30" s="2"/>
      <c r="G30" s="3"/>
      <c r="I30" s="3"/>
      <c r="J30" s="5"/>
    </row>
    <row r="31" spans="2:10" s="9" customFormat="1" ht="15.75" x14ac:dyDescent="0.25">
      <c r="B31" s="2" t="s">
        <v>26</v>
      </c>
      <c r="C31" s="2"/>
      <c r="D31" s="2"/>
      <c r="E31" s="2"/>
      <c r="F31" s="2"/>
      <c r="G31" s="11">
        <v>15600</v>
      </c>
      <c r="H31" s="2"/>
      <c r="I31" s="4">
        <v>12500</v>
      </c>
      <c r="J31" s="5">
        <f t="shared" si="0"/>
        <v>80.128205128205138</v>
      </c>
    </row>
    <row r="32" spans="2:10" ht="15.75" x14ac:dyDescent="0.25">
      <c r="B32" s="2" t="s">
        <v>27</v>
      </c>
      <c r="G32" s="6">
        <v>20000</v>
      </c>
      <c r="I32" s="3"/>
      <c r="J32" s="5"/>
    </row>
    <row r="33" spans="1:10" s="9" customFormat="1" x14ac:dyDescent="0.25">
      <c r="B33" s="2" t="s">
        <v>28</v>
      </c>
      <c r="G33" s="10">
        <f>SUM(G22:G32)</f>
        <v>215900</v>
      </c>
      <c r="I33" s="3">
        <f>SUM(I22:I32)+I18+I39</f>
        <v>208081.81</v>
      </c>
      <c r="J33" s="5">
        <f t="shared" si="0"/>
        <v>96.378791106993972</v>
      </c>
    </row>
    <row r="34" spans="1:10" x14ac:dyDescent="0.25">
      <c r="J34" s="5"/>
    </row>
    <row r="35" spans="1:10" ht="15.75" x14ac:dyDescent="0.25">
      <c r="B35" s="2" t="s">
        <v>29</v>
      </c>
      <c r="G35" s="6">
        <v>792000</v>
      </c>
      <c r="I35" s="3">
        <v>609570</v>
      </c>
      <c r="J35" s="5">
        <f t="shared" si="0"/>
        <v>76.965909090909093</v>
      </c>
    </row>
    <row r="36" spans="1:10" x14ac:dyDescent="0.25">
      <c r="B36" s="2" t="s">
        <v>30</v>
      </c>
      <c r="G36" s="3"/>
      <c r="I36" s="3">
        <v>23395.63</v>
      </c>
      <c r="J36" s="5"/>
    </row>
    <row r="37" spans="1:10" x14ac:dyDescent="0.25">
      <c r="B37" s="2" t="s">
        <v>31</v>
      </c>
      <c r="G37" s="3"/>
      <c r="I37" s="3">
        <v>151.16999999999999</v>
      </c>
      <c r="J37" s="5"/>
    </row>
    <row r="38" spans="1:10" x14ac:dyDescent="0.25">
      <c r="B38" s="2" t="s">
        <v>32</v>
      </c>
      <c r="G38" s="3"/>
      <c r="I38" s="3"/>
      <c r="J38" s="5"/>
    </row>
    <row r="39" spans="1:10" ht="15.75" x14ac:dyDescent="0.25">
      <c r="B39" s="2" t="s">
        <v>33</v>
      </c>
      <c r="G39" s="6">
        <v>72000</v>
      </c>
      <c r="I39" s="3">
        <v>55140</v>
      </c>
      <c r="J39" s="5">
        <f>I39/G39*100</f>
        <v>76.583333333333343</v>
      </c>
    </row>
    <row r="40" spans="1:10" ht="15.75" x14ac:dyDescent="0.25">
      <c r="B40" s="2" t="s">
        <v>34</v>
      </c>
      <c r="G40" s="6"/>
      <c r="I40" s="3">
        <v>24409.68</v>
      </c>
      <c r="J40" s="5"/>
    </row>
    <row r="41" spans="1:10" s="2" customFormat="1" x14ac:dyDescent="0.25">
      <c r="B41" s="2" t="s">
        <v>35</v>
      </c>
      <c r="G41" s="4">
        <f>G11+G33+G35+G39</f>
        <v>3111900</v>
      </c>
      <c r="I41" s="4">
        <f>SUM(I11+I33+I35+I36+I37+I38)+I40</f>
        <v>2499925.35</v>
      </c>
      <c r="J41" s="5">
        <f t="shared" si="0"/>
        <v>80.334372891159745</v>
      </c>
    </row>
    <row r="42" spans="1:10" x14ac:dyDescent="0.25">
      <c r="J42" s="5"/>
    </row>
    <row r="43" spans="1:10" x14ac:dyDescent="0.25">
      <c r="J43" s="5"/>
    </row>
    <row r="44" spans="1:10" x14ac:dyDescent="0.25">
      <c r="B44" s="2" t="s">
        <v>36</v>
      </c>
      <c r="G44" s="2" t="s">
        <v>4</v>
      </c>
      <c r="I44" t="s">
        <v>5</v>
      </c>
      <c r="J44" s="5"/>
    </row>
    <row r="45" spans="1:10" x14ac:dyDescent="0.25">
      <c r="J45" s="5"/>
    </row>
    <row r="46" spans="1:10" ht="15.75" x14ac:dyDescent="0.25">
      <c r="A46">
        <v>31111</v>
      </c>
      <c r="B46" t="s">
        <v>37</v>
      </c>
      <c r="G46" s="12">
        <v>1664000</v>
      </c>
      <c r="I46" s="3">
        <v>1369293.14</v>
      </c>
      <c r="J46" s="5">
        <f t="shared" si="0"/>
        <v>82.289251201923079</v>
      </c>
    </row>
    <row r="47" spans="1:10" ht="15.75" x14ac:dyDescent="0.25">
      <c r="A47">
        <v>31212</v>
      </c>
      <c r="B47" t="s">
        <v>38</v>
      </c>
      <c r="G47" s="12">
        <v>80000</v>
      </c>
      <c r="I47" s="3">
        <v>56000</v>
      </c>
      <c r="J47" s="5">
        <f t="shared" si="0"/>
        <v>70</v>
      </c>
    </row>
    <row r="48" spans="1:10" ht="15.75" x14ac:dyDescent="0.25">
      <c r="A48">
        <v>31214</v>
      </c>
      <c r="B48" t="s">
        <v>39</v>
      </c>
      <c r="G48" s="6">
        <v>26000</v>
      </c>
      <c r="I48" s="3"/>
      <c r="J48" s="5"/>
    </row>
    <row r="49" spans="1:10" ht="15.75" x14ac:dyDescent="0.25">
      <c r="A49">
        <v>31213</v>
      </c>
      <c r="B49" t="s">
        <v>40</v>
      </c>
      <c r="G49" s="6">
        <v>59300</v>
      </c>
      <c r="I49" s="3">
        <v>37926</v>
      </c>
      <c r="J49" s="5">
        <f t="shared" si="0"/>
        <v>63.956155143338954</v>
      </c>
    </row>
    <row r="50" spans="1:10" ht="15.75" x14ac:dyDescent="0.25">
      <c r="A50">
        <v>31215</v>
      </c>
      <c r="B50" t="s">
        <v>41</v>
      </c>
      <c r="G50" s="6">
        <v>10000</v>
      </c>
      <c r="I50" s="3">
        <v>10500</v>
      </c>
      <c r="J50" s="5">
        <f t="shared" si="0"/>
        <v>105</v>
      </c>
    </row>
    <row r="51" spans="1:10" x14ac:dyDescent="0.25">
      <c r="A51">
        <v>31321</v>
      </c>
      <c r="B51" t="s">
        <v>42</v>
      </c>
      <c r="G51" s="3">
        <v>217000</v>
      </c>
      <c r="I51" s="3">
        <v>204426.62</v>
      </c>
      <c r="J51" s="5">
        <f t="shared" si="0"/>
        <v>94.20581566820276</v>
      </c>
    </row>
    <row r="52" spans="1:10" x14ac:dyDescent="0.25">
      <c r="A52">
        <v>31331</v>
      </c>
      <c r="B52" t="s">
        <v>43</v>
      </c>
      <c r="G52" s="3">
        <v>28000</v>
      </c>
      <c r="I52" s="3">
        <v>23458.3</v>
      </c>
      <c r="J52" s="5">
        <f t="shared" si="0"/>
        <v>83.779642857142861</v>
      </c>
    </row>
    <row r="53" spans="1:10" ht="15.75" x14ac:dyDescent="0.25">
      <c r="A53">
        <v>32111</v>
      </c>
      <c r="B53" t="s">
        <v>44</v>
      </c>
      <c r="G53" s="6">
        <v>11000</v>
      </c>
      <c r="I53" s="3">
        <v>11135</v>
      </c>
      <c r="J53" s="5">
        <f t="shared" si="0"/>
        <v>101.22727272727272</v>
      </c>
    </row>
    <row r="54" spans="1:10" ht="15.75" x14ac:dyDescent="0.25">
      <c r="A54">
        <v>32119</v>
      </c>
      <c r="B54" t="s">
        <v>45</v>
      </c>
      <c r="G54" s="6">
        <v>2000</v>
      </c>
      <c r="I54" s="3"/>
      <c r="J54" s="5">
        <f t="shared" si="0"/>
        <v>0</v>
      </c>
    </row>
    <row r="55" spans="1:10" ht="15.75" x14ac:dyDescent="0.25">
      <c r="A55">
        <v>32115</v>
      </c>
      <c r="B55" t="s">
        <v>46</v>
      </c>
      <c r="G55" s="6">
        <v>6000</v>
      </c>
      <c r="I55" s="3">
        <v>1606</v>
      </c>
      <c r="J55" s="5">
        <f t="shared" si="0"/>
        <v>26.766666666666666</v>
      </c>
    </row>
    <row r="56" spans="1:10" x14ac:dyDescent="0.25">
      <c r="A56">
        <v>32121</v>
      </c>
      <c r="B56" t="s">
        <v>47</v>
      </c>
      <c r="G56" s="3">
        <v>15000</v>
      </c>
      <c r="I56" s="3">
        <v>3139</v>
      </c>
      <c r="J56" s="5">
        <f t="shared" si="0"/>
        <v>20.926666666666666</v>
      </c>
    </row>
    <row r="57" spans="1:10" ht="15.75" x14ac:dyDescent="0.25">
      <c r="A57">
        <v>32131</v>
      </c>
      <c r="B57" t="s">
        <v>48</v>
      </c>
      <c r="G57" s="6">
        <v>7000</v>
      </c>
      <c r="I57" s="3">
        <v>1500</v>
      </c>
      <c r="J57" s="5">
        <f t="shared" si="0"/>
        <v>21.428571428571427</v>
      </c>
    </row>
    <row r="58" spans="1:10" ht="15.75" x14ac:dyDescent="0.25">
      <c r="A58">
        <v>32132</v>
      </c>
      <c r="B58" t="s">
        <v>49</v>
      </c>
      <c r="G58" s="6">
        <v>4000</v>
      </c>
      <c r="I58" s="3">
        <v>2508.9299999999998</v>
      </c>
      <c r="J58" s="5">
        <f t="shared" si="0"/>
        <v>62.72325</v>
      </c>
    </row>
    <row r="59" spans="1:10" ht="15.75" x14ac:dyDescent="0.25">
      <c r="A59">
        <v>32211</v>
      </c>
      <c r="B59" t="s">
        <v>50</v>
      </c>
      <c r="G59" s="6">
        <v>16000</v>
      </c>
      <c r="I59" s="3">
        <v>12505.34</v>
      </c>
      <c r="J59" s="5">
        <f t="shared" si="0"/>
        <v>78.158375000000007</v>
      </c>
    </row>
    <row r="60" spans="1:10" ht="15.75" x14ac:dyDescent="0.25">
      <c r="A60">
        <v>32212</v>
      </c>
      <c r="B60" t="s">
        <v>51</v>
      </c>
      <c r="G60" s="12">
        <v>4000</v>
      </c>
      <c r="I60" s="3">
        <v>8046.62</v>
      </c>
      <c r="J60" s="5">
        <f t="shared" si="0"/>
        <v>201.16550000000001</v>
      </c>
    </row>
    <row r="61" spans="1:10" ht="15.75" x14ac:dyDescent="0.25">
      <c r="A61">
        <v>32214</v>
      </c>
      <c r="B61" t="s">
        <v>52</v>
      </c>
      <c r="G61" s="12">
        <v>32600</v>
      </c>
      <c r="I61" s="3">
        <v>31371.74</v>
      </c>
      <c r="J61" s="5">
        <f t="shared" si="0"/>
        <v>96.232331288343559</v>
      </c>
    </row>
    <row r="62" spans="1:10" ht="15.75" x14ac:dyDescent="0.25">
      <c r="A62">
        <v>32215</v>
      </c>
      <c r="B62" t="s">
        <v>53</v>
      </c>
      <c r="G62" s="13">
        <v>13000</v>
      </c>
      <c r="I62" s="3">
        <v>12863.63</v>
      </c>
      <c r="J62" s="5">
        <f t="shared" si="0"/>
        <v>98.950999999999993</v>
      </c>
    </row>
    <row r="63" spans="1:10" ht="15.75" x14ac:dyDescent="0.25">
      <c r="A63">
        <v>32216</v>
      </c>
      <c r="B63" t="s">
        <v>54</v>
      </c>
      <c r="G63" s="13">
        <v>11000</v>
      </c>
      <c r="I63" s="3">
        <v>4555.72</v>
      </c>
      <c r="J63" s="5">
        <f t="shared" si="0"/>
        <v>41.415636363636366</v>
      </c>
    </row>
    <row r="64" spans="1:10" ht="15.75" x14ac:dyDescent="0.25">
      <c r="A64">
        <v>32219</v>
      </c>
      <c r="B64" t="s">
        <v>55</v>
      </c>
      <c r="G64" s="12">
        <v>57000</v>
      </c>
      <c r="I64" s="3">
        <v>82537.83</v>
      </c>
      <c r="J64" s="5">
        <f t="shared" si="0"/>
        <v>144.80321052631581</v>
      </c>
    </row>
    <row r="65" spans="1:10" ht="15.75" x14ac:dyDescent="0.25">
      <c r="A65">
        <v>32222</v>
      </c>
      <c r="B65" t="s">
        <v>56</v>
      </c>
      <c r="G65" s="12">
        <v>4000</v>
      </c>
      <c r="I65" s="3"/>
      <c r="J65" s="5"/>
    </row>
    <row r="66" spans="1:10" ht="15.75" x14ac:dyDescent="0.25">
      <c r="A66">
        <v>32224</v>
      </c>
      <c r="B66" t="s">
        <v>57</v>
      </c>
      <c r="G66" s="6">
        <v>332000</v>
      </c>
      <c r="I66" s="3">
        <v>214746.17</v>
      </c>
      <c r="J66" s="5">
        <f t="shared" si="0"/>
        <v>64.682581325301214</v>
      </c>
    </row>
    <row r="67" spans="1:10" ht="15.75" x14ac:dyDescent="0.25">
      <c r="A67">
        <v>32231</v>
      </c>
      <c r="B67" t="s">
        <v>58</v>
      </c>
      <c r="G67" s="6">
        <v>27000</v>
      </c>
      <c r="I67" s="3">
        <v>34247.9</v>
      </c>
      <c r="J67" s="5">
        <f t="shared" si="0"/>
        <v>126.84407407407407</v>
      </c>
    </row>
    <row r="68" spans="1:10" ht="15.75" x14ac:dyDescent="0.25">
      <c r="A68">
        <v>32234</v>
      </c>
      <c r="B68" t="s">
        <v>59</v>
      </c>
      <c r="G68" s="6"/>
      <c r="I68" s="3">
        <v>109.01</v>
      </c>
      <c r="J68" s="5"/>
    </row>
    <row r="69" spans="1:10" ht="15.75" x14ac:dyDescent="0.25">
      <c r="A69">
        <v>32240</v>
      </c>
      <c r="B69" t="s">
        <v>60</v>
      </c>
      <c r="G69" s="6">
        <v>64000</v>
      </c>
      <c r="I69" s="3">
        <v>72238.45</v>
      </c>
      <c r="J69" s="5">
        <f t="shared" si="0"/>
        <v>112.872578125</v>
      </c>
    </row>
    <row r="70" spans="1:10" x14ac:dyDescent="0.25">
      <c r="A70">
        <v>32239</v>
      </c>
      <c r="B70" t="s">
        <v>61</v>
      </c>
      <c r="G70" s="10"/>
      <c r="I70" s="3">
        <v>2772</v>
      </c>
      <c r="J70" s="5"/>
    </row>
    <row r="71" spans="1:10" ht="15.75" x14ac:dyDescent="0.25">
      <c r="A71">
        <v>32241</v>
      </c>
      <c r="B71" t="s">
        <v>62</v>
      </c>
      <c r="G71" s="6">
        <v>40000</v>
      </c>
      <c r="I71" s="3">
        <v>11611.09</v>
      </c>
      <c r="J71" s="5">
        <f t="shared" si="0"/>
        <v>29.027725</v>
      </c>
    </row>
    <row r="72" spans="1:10" ht="15.75" x14ac:dyDescent="0.25">
      <c r="A72">
        <v>32242</v>
      </c>
      <c r="B72" t="s">
        <v>63</v>
      </c>
      <c r="G72" s="6">
        <v>22000</v>
      </c>
      <c r="I72" s="3">
        <v>4481</v>
      </c>
      <c r="J72" s="5">
        <f t="shared" si="0"/>
        <v>20.368181818181817</v>
      </c>
    </row>
    <row r="73" spans="1:10" ht="15.75" x14ac:dyDescent="0.25">
      <c r="A73">
        <v>32251</v>
      </c>
      <c r="B73" t="s">
        <v>64</v>
      </c>
      <c r="G73" s="6">
        <v>62000</v>
      </c>
      <c r="I73" s="3">
        <v>75836.649999999994</v>
      </c>
      <c r="J73" s="5">
        <f t="shared" si="0"/>
        <v>122.31717741935483</v>
      </c>
    </row>
    <row r="74" spans="1:10" ht="15.75" x14ac:dyDescent="0.25">
      <c r="A74">
        <v>32331</v>
      </c>
      <c r="B74" t="s">
        <v>65</v>
      </c>
      <c r="G74" s="6">
        <v>7000</v>
      </c>
      <c r="I74" s="3">
        <v>5124.22</v>
      </c>
      <c r="J74" s="5">
        <f t="shared" si="0"/>
        <v>73.203142857142851</v>
      </c>
    </row>
    <row r="75" spans="1:10" ht="15.75" x14ac:dyDescent="0.25">
      <c r="A75">
        <v>32313</v>
      </c>
      <c r="B75" t="s">
        <v>66</v>
      </c>
      <c r="G75" s="6">
        <v>2500</v>
      </c>
      <c r="I75" s="3">
        <v>734.1</v>
      </c>
      <c r="J75" s="5">
        <f t="shared" si="0"/>
        <v>29.364000000000001</v>
      </c>
    </row>
    <row r="76" spans="1:10" ht="15.75" x14ac:dyDescent="0.25">
      <c r="A76">
        <v>32319</v>
      </c>
      <c r="B76" t="s">
        <v>67</v>
      </c>
      <c r="G76" s="6">
        <v>11000</v>
      </c>
      <c r="I76" s="3">
        <v>10600</v>
      </c>
      <c r="J76" s="5">
        <f t="shared" si="0"/>
        <v>96.36363636363636</v>
      </c>
    </row>
    <row r="77" spans="1:10" ht="15.75" x14ac:dyDescent="0.25">
      <c r="A77">
        <v>32331</v>
      </c>
      <c r="B77" t="s">
        <v>68</v>
      </c>
      <c r="G77" s="6">
        <v>15000</v>
      </c>
      <c r="I77" s="3"/>
      <c r="J77" s="5"/>
    </row>
    <row r="78" spans="1:10" ht="15.75" x14ac:dyDescent="0.25">
      <c r="A78">
        <v>32332</v>
      </c>
      <c r="B78" t="s">
        <v>69</v>
      </c>
      <c r="G78" s="6">
        <v>6000</v>
      </c>
      <c r="I78" s="3"/>
      <c r="J78" s="5"/>
    </row>
    <row r="79" spans="1:10" ht="15.75" x14ac:dyDescent="0.25">
      <c r="A79">
        <v>32339</v>
      </c>
      <c r="B79" t="s">
        <v>70</v>
      </c>
      <c r="G79" s="6">
        <v>4000</v>
      </c>
      <c r="I79" s="3">
        <v>960</v>
      </c>
      <c r="J79" s="5">
        <f t="shared" ref="J79:J101" si="1">I79/G79*100</f>
        <v>24</v>
      </c>
    </row>
    <row r="80" spans="1:10" ht="15.75" x14ac:dyDescent="0.25">
      <c r="A80">
        <v>32341</v>
      </c>
      <c r="B80" t="s">
        <v>71</v>
      </c>
      <c r="G80" s="6">
        <v>6000</v>
      </c>
      <c r="I80" s="3">
        <v>4947.3599999999997</v>
      </c>
      <c r="J80" s="5">
        <f t="shared" si="1"/>
        <v>82.455999999999989</v>
      </c>
    </row>
    <row r="81" spans="1:10" ht="15.75" x14ac:dyDescent="0.25">
      <c r="A81">
        <v>32342</v>
      </c>
      <c r="B81" t="s">
        <v>72</v>
      </c>
      <c r="G81" s="12">
        <v>10000</v>
      </c>
      <c r="I81" s="3">
        <v>6435</v>
      </c>
      <c r="J81" s="5">
        <f t="shared" si="1"/>
        <v>64.349999999999994</v>
      </c>
    </row>
    <row r="82" spans="1:10" ht="15.75" x14ac:dyDescent="0.25">
      <c r="A82">
        <v>32343</v>
      </c>
      <c r="B82" t="s">
        <v>73</v>
      </c>
      <c r="G82" s="6">
        <v>5000</v>
      </c>
      <c r="I82" s="3">
        <v>1500</v>
      </c>
      <c r="J82" s="5">
        <f t="shared" si="1"/>
        <v>30</v>
      </c>
    </row>
    <row r="83" spans="1:10" ht="15.75" x14ac:dyDescent="0.25">
      <c r="A83">
        <v>32344</v>
      </c>
      <c r="B83" t="s">
        <v>74</v>
      </c>
      <c r="G83" s="6">
        <v>4000</v>
      </c>
      <c r="I83" s="3">
        <v>322</v>
      </c>
      <c r="J83" s="5">
        <f t="shared" si="1"/>
        <v>8.0500000000000007</v>
      </c>
    </row>
    <row r="84" spans="1:10" ht="15.75" x14ac:dyDescent="0.25">
      <c r="A84">
        <v>32361</v>
      </c>
      <c r="B84" t="s">
        <v>75</v>
      </c>
      <c r="G84" s="12">
        <v>5000</v>
      </c>
      <c r="I84" s="3">
        <v>8720</v>
      </c>
      <c r="J84" s="5">
        <f t="shared" si="1"/>
        <v>174.4</v>
      </c>
    </row>
    <row r="85" spans="1:10" ht="15.75" x14ac:dyDescent="0.25">
      <c r="A85">
        <v>32363</v>
      </c>
      <c r="B85" t="s">
        <v>76</v>
      </c>
      <c r="G85" s="12">
        <v>4000</v>
      </c>
      <c r="I85" s="3">
        <v>6815</v>
      </c>
      <c r="J85" s="5">
        <f t="shared" si="1"/>
        <v>170.375</v>
      </c>
    </row>
    <row r="86" spans="1:10" ht="15.75" x14ac:dyDescent="0.25">
      <c r="A86">
        <v>32372</v>
      </c>
      <c r="B86" t="s">
        <v>77</v>
      </c>
      <c r="G86" s="6">
        <v>35000</v>
      </c>
      <c r="I86" s="3">
        <v>54050.04</v>
      </c>
      <c r="J86" s="5">
        <f t="shared" si="1"/>
        <v>154.42868571428571</v>
      </c>
    </row>
    <row r="87" spans="1:10" x14ac:dyDescent="0.25">
      <c r="A87">
        <v>32373</v>
      </c>
      <c r="B87" t="s">
        <v>78</v>
      </c>
      <c r="G87" s="3"/>
      <c r="I87" s="3">
        <v>1280</v>
      </c>
      <c r="J87" s="5"/>
    </row>
    <row r="88" spans="1:10" ht="15.75" x14ac:dyDescent="0.25">
      <c r="A88">
        <v>32377</v>
      </c>
      <c r="B88" t="s">
        <v>79</v>
      </c>
      <c r="G88" s="14">
        <v>33000</v>
      </c>
      <c r="I88" s="3">
        <v>31460</v>
      </c>
      <c r="J88" s="5">
        <f t="shared" si="1"/>
        <v>95.333333333333343</v>
      </c>
    </row>
    <row r="89" spans="1:10" ht="15.75" x14ac:dyDescent="0.25">
      <c r="A89">
        <v>32389</v>
      </c>
      <c r="B89" t="s">
        <v>80</v>
      </c>
      <c r="G89" s="6">
        <v>4000</v>
      </c>
      <c r="I89" s="3">
        <v>22500</v>
      </c>
      <c r="J89" s="5">
        <f t="shared" si="1"/>
        <v>562.5</v>
      </c>
    </row>
    <row r="90" spans="1:10" ht="15.75" x14ac:dyDescent="0.25">
      <c r="A90">
        <v>32392</v>
      </c>
      <c r="B90" t="s">
        <v>81</v>
      </c>
      <c r="G90" s="6">
        <v>2500</v>
      </c>
      <c r="I90" s="3">
        <v>1531.5</v>
      </c>
      <c r="J90" s="5">
        <f t="shared" si="1"/>
        <v>61.260000000000005</v>
      </c>
    </row>
    <row r="91" spans="1:10" ht="15.75" x14ac:dyDescent="0.25">
      <c r="A91">
        <v>32393</v>
      </c>
      <c r="B91" t="s">
        <v>82</v>
      </c>
      <c r="G91" s="6">
        <v>4000</v>
      </c>
      <c r="I91" s="3">
        <v>398.4</v>
      </c>
      <c r="J91" s="5">
        <f t="shared" si="1"/>
        <v>9.9599999999999991</v>
      </c>
    </row>
    <row r="92" spans="1:10" ht="15.75" x14ac:dyDescent="0.25">
      <c r="A92">
        <v>32398</v>
      </c>
      <c r="B92" t="s">
        <v>83</v>
      </c>
      <c r="G92" s="6">
        <v>12000</v>
      </c>
      <c r="I92" s="3"/>
      <c r="J92" s="5">
        <f t="shared" si="1"/>
        <v>0</v>
      </c>
    </row>
    <row r="93" spans="1:10" ht="15.75" x14ac:dyDescent="0.25">
      <c r="A93">
        <v>32399</v>
      </c>
      <c r="B93" t="s">
        <v>84</v>
      </c>
      <c r="G93" s="6">
        <v>15000</v>
      </c>
      <c r="I93" s="3">
        <v>9137.5</v>
      </c>
      <c r="J93" s="5">
        <f t="shared" si="1"/>
        <v>60.916666666666664</v>
      </c>
    </row>
    <row r="94" spans="1:10" ht="15.75" x14ac:dyDescent="0.25">
      <c r="A94">
        <v>32922</v>
      </c>
      <c r="B94" t="s">
        <v>85</v>
      </c>
      <c r="G94" s="6">
        <v>14000</v>
      </c>
      <c r="I94" s="3">
        <v>12426.17</v>
      </c>
      <c r="J94" s="5">
        <f t="shared" si="1"/>
        <v>88.75835714285715</v>
      </c>
    </row>
    <row r="95" spans="1:10" ht="15.75" x14ac:dyDescent="0.25">
      <c r="A95">
        <v>32931</v>
      </c>
      <c r="B95" t="s">
        <v>86</v>
      </c>
      <c r="G95" s="6">
        <v>6000</v>
      </c>
      <c r="I95" s="3">
        <v>7264.78</v>
      </c>
      <c r="J95" s="5">
        <f t="shared" si="1"/>
        <v>121.07966666666665</v>
      </c>
    </row>
    <row r="96" spans="1:10" ht="15.75" x14ac:dyDescent="0.25">
      <c r="A96">
        <v>34312</v>
      </c>
      <c r="B96" t="s">
        <v>87</v>
      </c>
      <c r="G96" s="6">
        <v>5000</v>
      </c>
      <c r="I96" s="3">
        <v>3329.79</v>
      </c>
      <c r="J96" s="5">
        <f t="shared" si="1"/>
        <v>66.595799999999997</v>
      </c>
    </row>
    <row r="97" spans="1:10" ht="15.75" x14ac:dyDescent="0.25">
      <c r="A97">
        <v>4221</v>
      </c>
      <c r="B97" t="s">
        <v>88</v>
      </c>
      <c r="G97" s="11">
        <v>50000</v>
      </c>
      <c r="I97" s="3">
        <v>42048.69</v>
      </c>
      <c r="J97" s="5">
        <f t="shared" si="1"/>
        <v>84.097380000000001</v>
      </c>
    </row>
    <row r="98" spans="1:10" ht="15.75" x14ac:dyDescent="0.25">
      <c r="A98">
        <v>34331</v>
      </c>
      <c r="B98" t="s">
        <v>89</v>
      </c>
      <c r="G98" s="11"/>
      <c r="I98" s="3">
        <v>0.31</v>
      </c>
      <c r="J98" s="5"/>
    </row>
    <row r="99" spans="1:10" x14ac:dyDescent="0.25">
      <c r="B99" t="s">
        <v>90</v>
      </c>
      <c r="G99" s="10">
        <v>2000</v>
      </c>
      <c r="I99" s="3"/>
      <c r="J99" s="5">
        <f t="shared" si="1"/>
        <v>0</v>
      </c>
    </row>
    <row r="100" spans="1:10" x14ac:dyDescent="0.25">
      <c r="B100" t="s">
        <v>91</v>
      </c>
      <c r="G100" s="4">
        <v>36000</v>
      </c>
      <c r="J100" s="5">
        <f t="shared" si="1"/>
        <v>0</v>
      </c>
    </row>
    <row r="101" spans="1:10" x14ac:dyDescent="0.25">
      <c r="B101" s="2" t="s">
        <v>92</v>
      </c>
      <c r="C101" s="2"/>
      <c r="D101" s="2"/>
      <c r="E101" s="2"/>
      <c r="F101" s="2"/>
      <c r="G101" s="4">
        <f>SUM(G46:G100)</f>
        <v>3111900</v>
      </c>
      <c r="I101" s="3">
        <f>SUM(I46:I99)</f>
        <v>2521000.9999999995</v>
      </c>
      <c r="J101" s="5">
        <f t="shared" si="1"/>
        <v>81.011632764548978</v>
      </c>
    </row>
    <row r="102" spans="1:10" s="2" customFormat="1" x14ac:dyDescent="0.25">
      <c r="B102" s="2" t="s">
        <v>93</v>
      </c>
      <c r="I102" s="4">
        <f>I41-I101</f>
        <v>-21075.649999999441</v>
      </c>
      <c r="J102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Danijela</dc:creator>
  <cp:lastModifiedBy>Danijela</cp:lastModifiedBy>
  <dcterms:created xsi:type="dcterms:W3CDTF">2015-09-15T08:19:21Z</dcterms:created>
  <dcterms:modified xsi:type="dcterms:W3CDTF">2015-09-15T08:20:21Z</dcterms:modified>
</cp:coreProperties>
</file>